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amrt\Desktop\MMPR\"/>
    </mc:Choice>
  </mc:AlternateContent>
  <xr:revisionPtr revIDLastSave="0" documentId="13_ncr:1_{F97327BB-E49C-4052-B1E3-4E216900CE1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alc" sheetId="1" r:id="rId1"/>
    <sheet name="DeutEx curv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" l="1"/>
  <c r="G9" i="3"/>
  <c r="B33" i="3"/>
  <c r="C33" i="3" s="1"/>
  <c r="B34" i="3"/>
  <c r="C34" i="3" s="1"/>
  <c r="B35" i="3"/>
  <c r="C35" i="3"/>
  <c r="B36" i="3"/>
  <c r="C36" i="3"/>
  <c r="B37" i="3"/>
  <c r="C37" i="3"/>
  <c r="B38" i="3"/>
  <c r="C38" i="3"/>
  <c r="B39" i="3"/>
  <c r="C39" i="3" s="1"/>
  <c r="B40" i="3"/>
  <c r="C40" i="3" s="1"/>
  <c r="B41" i="3"/>
  <c r="C41" i="3"/>
  <c r="B42" i="3"/>
  <c r="C42" i="3"/>
  <c r="B43" i="3"/>
  <c r="C43" i="3"/>
  <c r="B44" i="3"/>
  <c r="C44" i="3"/>
  <c r="B45" i="3"/>
  <c r="C45" i="3" s="1"/>
  <c r="B46" i="3"/>
  <c r="C46" i="3" s="1"/>
  <c r="B47" i="3"/>
  <c r="C47" i="3"/>
  <c r="B48" i="3"/>
  <c r="C48" i="3"/>
  <c r="B49" i="3"/>
  <c r="C49" i="3"/>
  <c r="B50" i="3"/>
  <c r="C50" i="3"/>
  <c r="B51" i="3"/>
  <c r="C51" i="3" s="1"/>
  <c r="B52" i="3"/>
  <c r="C52" i="3" s="1"/>
  <c r="B53" i="3"/>
  <c r="C53" i="3"/>
  <c r="B54" i="3"/>
  <c r="C54" i="3"/>
  <c r="B55" i="3"/>
  <c r="C55" i="3"/>
  <c r="B56" i="3"/>
  <c r="C56" i="3"/>
  <c r="B57" i="3"/>
  <c r="C57" i="3" s="1"/>
  <c r="B58" i="3"/>
  <c r="C58" i="3" s="1"/>
  <c r="B59" i="3"/>
  <c r="C59" i="3"/>
  <c r="B60" i="3"/>
  <c r="C60" i="3"/>
  <c r="B61" i="3"/>
  <c r="C61" i="3"/>
  <c r="B62" i="3"/>
  <c r="C62" i="3"/>
  <c r="B63" i="3"/>
  <c r="C63" i="3" s="1"/>
  <c r="B64" i="3"/>
  <c r="C64" i="3" s="1"/>
  <c r="B65" i="3"/>
  <c r="C65" i="3"/>
  <c r="B66" i="3"/>
  <c r="C66" i="3"/>
  <c r="B67" i="3"/>
  <c r="C67" i="3"/>
  <c r="B68" i="3"/>
  <c r="C68" i="3"/>
  <c r="B69" i="3"/>
  <c r="C69" i="3" s="1"/>
  <c r="B70" i="3"/>
  <c r="C70" i="3" s="1"/>
  <c r="B71" i="3"/>
  <c r="C71" i="3"/>
  <c r="B72" i="3"/>
  <c r="C72" i="3"/>
  <c r="B73" i="3"/>
  <c r="C73" i="3"/>
  <c r="B74" i="3"/>
  <c r="C74" i="3"/>
  <c r="B75" i="3"/>
  <c r="C75" i="3" s="1"/>
  <c r="B76" i="3"/>
  <c r="C76" i="3" s="1"/>
  <c r="B77" i="3"/>
  <c r="C77" i="3"/>
  <c r="B78" i="3"/>
  <c r="C78" i="3"/>
  <c r="B79" i="3"/>
  <c r="C79" i="3"/>
  <c r="B80" i="3"/>
  <c r="C80" i="3"/>
  <c r="B81" i="3"/>
  <c r="C81" i="3" s="1"/>
  <c r="B82" i="3"/>
  <c r="C82" i="3" s="1"/>
  <c r="B32" i="3"/>
  <c r="B31" i="3"/>
  <c r="B30" i="3"/>
  <c r="C30" i="3" s="1"/>
  <c r="B29" i="3"/>
  <c r="B28" i="3"/>
  <c r="B27" i="3"/>
  <c r="B26" i="3"/>
  <c r="B25" i="3"/>
  <c r="B24" i="3"/>
  <c r="C24" i="3" s="1"/>
  <c r="B23" i="3"/>
  <c r="B22" i="3"/>
  <c r="C22" i="3" s="1"/>
  <c r="B21" i="3"/>
  <c r="C21" i="3" s="1"/>
  <c r="B20" i="3"/>
  <c r="B19" i="3"/>
  <c r="B18" i="3"/>
  <c r="C18" i="3" s="1"/>
  <c r="B17" i="3"/>
  <c r="B16" i="3"/>
  <c r="B15" i="3"/>
  <c r="B14" i="3"/>
  <c r="C14" i="3" s="1"/>
  <c r="B13" i="3"/>
  <c r="C13" i="3" s="1"/>
  <c r="B12" i="3"/>
  <c r="B11" i="3"/>
  <c r="B10" i="3"/>
  <c r="C10" i="3" s="1"/>
  <c r="B9" i="3"/>
  <c r="B8" i="3"/>
  <c r="C8" i="3" s="1"/>
  <c r="B7" i="3"/>
  <c r="B6" i="3"/>
  <c r="B5" i="3"/>
  <c r="B4" i="3"/>
  <c r="B3" i="3"/>
  <c r="B2" i="3"/>
  <c r="C2" i="3" s="1"/>
  <c r="C2" i="1"/>
  <c r="G2" i="3"/>
  <c r="G3" i="3"/>
  <c r="G4" i="3"/>
  <c r="C5" i="3"/>
  <c r="G5" i="3"/>
  <c r="G6" i="3"/>
  <c r="G7" i="3"/>
  <c r="C23" i="3"/>
  <c r="C26" i="3"/>
  <c r="C28" i="3"/>
  <c r="C29" i="3"/>
  <c r="C3" i="1"/>
  <c r="C15" i="3" l="1"/>
  <c r="C27" i="3"/>
  <c r="C4" i="3"/>
  <c r="C16" i="3"/>
  <c r="C3" i="3"/>
  <c r="C32" i="3"/>
  <c r="C19" i="3"/>
  <c r="C31" i="3"/>
  <c r="C6" i="3"/>
  <c r="C9" i="3"/>
  <c r="C17" i="3"/>
  <c r="C12" i="3"/>
  <c r="C25" i="3"/>
  <c r="C20" i="3"/>
  <c r="C11" i="3"/>
  <c r="C7" i="3"/>
  <c r="D2" i="1"/>
</calcChain>
</file>

<file path=xl/sharedStrings.xml><?xml version="1.0" encoding="utf-8"?>
<sst xmlns="http://schemas.openxmlformats.org/spreadsheetml/2006/main" count="13" uniqueCount="13">
  <si>
    <t>T1 (higher)</t>
  </si>
  <si>
    <t>T2 (lower)</t>
  </si>
  <si>
    <t>C</t>
  </si>
  <si>
    <t>K</t>
  </si>
  <si>
    <t>rate difference</t>
  </si>
  <si>
    <t>R</t>
  </si>
  <si>
    <t>Ea</t>
  </si>
  <si>
    <t>corr</t>
  </si>
  <si>
    <t>T2</t>
  </si>
  <si>
    <t>T1</t>
  </si>
  <si>
    <t>k(ex)/k0</t>
  </si>
  <si>
    <t>k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</si>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</sst>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165" fontId="4" fillId="0" borderId="0" xfId="1" applyNumberFormat="1" applyAlignment="1">
      <alignment horizontal="center" vertical="center"/>
    </xf>
  </cellXfs>
  <cellStyles count="2">
    <cellStyle name="Normal 2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60926685413919E-2"/>
          <c:y val="9.7154523980815793E-3"/>
          <c:w val="0.93527317168742052"/>
          <c:h val="0.94244112807155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noFill/>
              <a:ln w="9525">
                <a:noFill/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og"/>
            <c:dispRSqr val="0"/>
            <c:dispEq val="0"/>
          </c:trendline>
          <c:trendline>
            <c:spPr>
              <a:ln w="28575" cap="rnd">
                <a:solidFill>
                  <a:schemeClr val="tx1"/>
                </a:solidFill>
              </a:ln>
              <a:effectLst/>
            </c:spPr>
            <c:trendlineType val="poly"/>
            <c:order val="5"/>
            <c:intercept val="1"/>
            <c:dispRSqr val="0"/>
            <c:dispEq val="0"/>
          </c:trendline>
          <c:xVal>
            <c:numRef>
              <c:f>'DeutEx curve'!$A$2:$A$92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xVal>
          <c:yVal>
            <c:numRef>
              <c:f>'DeutEx curve'!$C$2:$C$92</c:f>
              <c:numCache>
                <c:formatCode>General</c:formatCode>
                <c:ptCount val="91"/>
                <c:pt idx="0">
                  <c:v>1</c:v>
                </c:pt>
                <c:pt idx="1">
                  <c:v>1.1210207807906123</c:v>
                </c:pt>
                <c:pt idx="2">
                  <c:v>1.2556444944674623</c:v>
                </c:pt>
                <c:pt idx="3">
                  <c:v>1.4052804937940739</c:v>
                </c:pt>
                <c:pt idx="4">
                  <c:v>1.5714714246710852</c:v>
                </c:pt>
                <c:pt idx="5">
                  <c:v>1.7559045868617906</c:v>
                </c:pt>
                <c:pt idx="6">
                  <c:v>1.9604241517657965</c:v>
                </c:pt>
                <c:pt idx="7">
                  <c:v>2.1870442929414424</c:v>
                </c:pt>
                <c:pt idx="8">
                  <c:v>2.4379632880576954</c:v>
                </c:pt>
                <c:pt idx="9">
                  <c:v>2.7155786540550153</c:v>
                </c:pt>
                <c:pt idx="10">
                  <c:v>3.0225033805163579</c:v>
                </c:pt>
                <c:pt idx="11">
                  <c:v>3.3615833295954549</c:v>
                </c:pt>
                <c:pt idx="12">
                  <c:v>3.7359158743225054</c:v>
                </c:pt>
                <c:pt idx="13">
                  <c:v>4.1488698507112023</c:v>
                </c:pt>
                <c:pt idx="14">
                  <c:v>4.6041069028257349</c:v>
                </c:pt>
                <c:pt idx="15">
                  <c:v>5.1056043038371426</c:v>
                </c:pt>
                <c:pt idx="16">
                  <c:v>5.6576793401051839</c:v>
                </c:pt>
                <c:pt idx="17">
                  <c:v>6.2650153494682126</c:v>
                </c:pt>
                <c:pt idx="18">
                  <c:v>6.9326895092119116</c:v>
                </c:pt>
                <c:pt idx="19">
                  <c:v>7.6662024736187311</c:v>
                </c:pt>
                <c:pt idx="20">
                  <c:v>8.4715099655770949</c:v>
                </c:pt>
                <c:pt idx="21">
                  <c:v>9.3550564314543632</c:v>
                </c:pt>
                <c:pt idx="22">
                  <c:v>10.323810873310947</c:v>
                </c:pt>
                <c:pt idx="23">
                  <c:v>11.385304977558759</c:v>
                </c:pt>
                <c:pt idx="24">
                  <c:v>12.5476736643444</c:v>
                </c:pt>
                <c:pt idx="25">
                  <c:v>13.819698187270173</c:v>
                </c:pt>
                <c:pt idx="26">
                  <c:v>15.210851918553113</c:v>
                </c:pt>
                <c:pt idx="27">
                  <c:v>16.731348960367292</c:v>
                </c:pt>
                <c:pt idx="28">
                  <c:v>18.392195728918161</c:v>
                </c:pt>
                <c:pt idx="29">
                  <c:v>20.205245663757374</c:v>
                </c:pt>
                <c:pt idx="30">
                  <c:v>22.183257220971306</c:v>
                </c:pt>
                <c:pt idx="31">
                  <c:v>24.339955315157667</c:v>
                </c:pt>
                <c:pt idx="32">
                  <c:v>26.690096381547491</c:v>
                </c:pt>
                <c:pt idx="33">
                  <c:v>29.249537236239028</c:v>
                </c:pt>
                <c:pt idx="34">
                  <c:v>32.035307919275397</c:v>
                </c:pt>
                <c:pt idx="35">
                  <c:v>35.065688712228102</c:v>
                </c:pt>
                <c:pt idx="36">
                  <c:v>38.360291529045419</c:v>
                </c:pt>
                <c:pt idx="37">
                  <c:v>41.940145886173212</c:v>
                </c:pt>
                <c:pt idx="38">
                  <c:v>45.827789665379427</c:v>
                </c:pt>
                <c:pt idx="39">
                  <c:v>50.047364890287568</c:v>
                </c:pt>
                <c:pt idx="40">
                  <c:v>54.624718745363708</c:v>
                </c:pt>
                <c:pt idx="41">
                  <c:v>59.587510074004882</c:v>
                </c:pt>
                <c:pt idx="42">
                  <c:v>64.965321600429533</c:v>
                </c:pt>
                <c:pt idx="43">
                  <c:v>70.789778128291303</c:v>
                </c:pt>
                <c:pt idx="44">
                  <c:v>77.094670977305327</c:v>
                </c:pt>
                <c:pt idx="45">
                  <c:v>83.916088927709694</c:v>
                </c:pt>
                <c:pt idx="46">
                  <c:v>91.292555951060166</c:v>
                </c:pt>
                <c:pt idx="47">
                  <c:v>99.265176014691036</c:v>
                </c:pt>
                <c:pt idx="48">
                  <c:v>107.87778525615825</c:v>
                </c:pt>
                <c:pt idx="49">
                  <c:v>117.17711183310287</c:v>
                </c:pt>
                <c:pt idx="50">
                  <c:v>127.21294376326139</c:v>
                </c:pt>
                <c:pt idx="51">
                  <c:v>138.03830507874216</c:v>
                </c:pt>
                <c:pt idx="52">
                  <c:v>149.70964062827008</c:v>
                </c:pt>
                <c:pt idx="53">
                  <c:v>162.28700987076573</c:v>
                </c:pt>
                <c:pt idx="54">
                  <c:v>175.83429001347199</c:v>
                </c:pt>
                <c:pt idx="55">
                  <c:v>190.41938885778259</c:v>
                </c:pt>
                <c:pt idx="56">
                  <c:v>206.11446772601624</c:v>
                </c:pt>
                <c:pt idx="57">
                  <c:v>222.99617485257474</c:v>
                </c:pt>
                <c:pt idx="58">
                  <c:v>241.14588963325878</c:v>
                </c:pt>
                <c:pt idx="59">
                  <c:v>260.64997813693856</c:v>
                </c:pt>
                <c:pt idx="60">
                  <c:v>281.60006029434106</c:v>
                </c:pt>
                <c:pt idx="61">
                  <c:v>304.09328918935705</c:v>
                </c:pt>
                <c:pt idx="62">
                  <c:v>328.23264288902942</c:v>
                </c:pt>
                <c:pt idx="63">
                  <c:v>354.12722925924498</c:v>
                </c:pt>
                <c:pt idx="64">
                  <c:v>381.8926042241024</c:v>
                </c:pt>
                <c:pt idx="65">
                  <c:v>411.651103937926</c:v>
                </c:pt>
                <c:pt idx="66">
                  <c:v>443.53219135007225</c:v>
                </c:pt>
                <c:pt idx="67">
                  <c:v>477.67281765380642</c:v>
                </c:pt>
                <c:pt idx="68">
                  <c:v>514.21779912182353</c:v>
                </c:pt>
                <c:pt idx="69">
                  <c:v>553.32020984230905</c:v>
                </c:pt>
                <c:pt idx="70">
                  <c:v>595.14179088082255</c:v>
                </c:pt>
                <c:pt idx="71">
                  <c:v>639.85337640472449</c:v>
                </c:pt>
                <c:pt idx="72">
                  <c:v>687.63533731835048</c:v>
                </c:pt>
                <c:pt idx="73">
                  <c:v>738.67804296870088</c:v>
                </c:pt>
                <c:pt idx="74">
                  <c:v>793.18234149293539</c:v>
                </c:pt>
                <c:pt idx="75">
                  <c:v>851.36005939057156</c:v>
                </c:pt>
                <c:pt idx="76">
                  <c:v>913.43452091494225</c:v>
                </c:pt>
                <c:pt idx="77">
                  <c:v>979.64108789002285</c:v>
                </c:pt>
                <c:pt idx="78">
                  <c:v>1050.2277205704745</c:v>
                </c:pt>
                <c:pt idx="79">
                  <c:v>1125.4555601742911</c:v>
                </c:pt>
                <c:pt idx="80">
                  <c:v>1205.599533729189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90-4B71-BA5B-806120982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037024"/>
        <c:axId val="444038200"/>
      </c:scatterChart>
      <c:valAx>
        <c:axId val="44403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4038200"/>
        <c:crosses val="autoZero"/>
        <c:crossBetween val="midCat"/>
      </c:valAx>
      <c:valAx>
        <c:axId val="44403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403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107575</xdr:colOff>
      <xdr:row>1</xdr:row>
      <xdr:rowOff>50145</xdr:rowOff>
    </xdr:from>
    <xdr:to>
      <xdr:col>20</xdr:col>
      <xdr:colOff>479051</xdr:colOff>
      <xdr:row>43</xdr:row>
      <xdr:rowOff>26334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zoomScale="130" zoomScaleNormal="130" workbookViewId="0">
      <selection activeCell="B2" sqref="B2"/>
    </sheetView>
  </sheetViews>
  <sheetFormatPr defaultRowHeight="15"/>
  <cols>
    <col min="1" max="1" width="10.5703125" style="1" bestFit="1" customWidth="1"/>
    <col min="2" max="2" width="4.28515625" style="1" bestFit="1" customWidth="1"/>
    <col min="3" max="3" width="7" style="8" bestFit="1" customWidth="1"/>
    <col min="4" max="4" width="14.42578125" style="1" bestFit="1" customWidth="1"/>
    <col min="5" max="5" width="10.42578125" style="1" customWidth="1"/>
    <col min="6" max="16384" width="9.140625" style="1"/>
  </cols>
  <sheetData>
    <row r="1" spans="1:5" ht="15.75" thickBot="1">
      <c r="B1" s="2" t="s">
        <v>2</v>
      </c>
      <c r="C1" s="7" t="s">
        <v>3</v>
      </c>
      <c r="D1" s="2" t="s">
        <v>4</v>
      </c>
    </row>
    <row r="2" spans="1:5" ht="15.75" thickBot="1">
      <c r="A2" s="2" t="s">
        <v>0</v>
      </c>
      <c r="B2" s="3">
        <v>20</v>
      </c>
      <c r="C2" s="8">
        <f>B2+273.15</f>
        <v>293.14999999999998</v>
      </c>
      <c r="D2" s="5">
        <f>EXP(-((71128*((1/C2)-(1/C3)))/8.31445985))</f>
        <v>5.390816336044522</v>
      </c>
    </row>
    <row r="3" spans="1:5" ht="15.75" thickBot="1">
      <c r="A3" s="2" t="s">
        <v>1</v>
      </c>
      <c r="B3" s="3">
        <v>4</v>
      </c>
      <c r="C3" s="8">
        <f>B3+273.15</f>
        <v>277.14999999999998</v>
      </c>
    </row>
    <row r="6" spans="1:5">
      <c r="C6" s="9" t="s">
        <v>5</v>
      </c>
      <c r="D6" s="4">
        <v>8.3144598500000004</v>
      </c>
    </row>
    <row r="7" spans="1:5">
      <c r="C7" s="9" t="s">
        <v>6</v>
      </c>
      <c r="D7" s="4">
        <v>71128</v>
      </c>
    </row>
    <row r="9" spans="1:5">
      <c r="A9" s="2"/>
    </row>
    <row r="10" spans="1:5">
      <c r="A10" s="2"/>
    </row>
    <row r="11" spans="1:5">
      <c r="D11" s="5"/>
    </row>
    <row r="16" spans="1:5">
      <c r="E16" s="6"/>
    </row>
    <row r="17" spans="5:5">
      <c r="E17" s="6"/>
    </row>
    <row r="18" spans="5:5">
      <c r="E1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2"/>
  <sheetViews>
    <sheetView tabSelected="1" zoomScale="70" zoomScaleNormal="70" workbookViewId="0">
      <selection activeCell="G10" sqref="G10"/>
    </sheetView>
  </sheetViews>
  <sheetFormatPr defaultRowHeight="15"/>
  <cols>
    <col min="1" max="1" width="3.42578125" style="12" bestFit="1" customWidth="1"/>
    <col min="2" max="2" width="10.28515625" style="13" customWidth="1"/>
    <col min="3" max="3" width="13.42578125" style="12" bestFit="1" customWidth="1"/>
    <col min="4" max="4" width="7.28515625" style="12" customWidth="1"/>
    <col min="5" max="6" width="3.42578125" style="12" bestFit="1" customWidth="1"/>
    <col min="7" max="7" width="7.28515625" style="13" bestFit="1" customWidth="1"/>
    <col min="8" max="8" width="9.140625" style="13"/>
    <col min="9" max="16384" width="9.140625" style="12"/>
  </cols>
  <sheetData>
    <row r="1" spans="1:8" s="10" customFormat="1">
      <c r="A1" s="10" t="s">
        <v>12</v>
      </c>
      <c r="B1" s="11" t="s">
        <v>11</v>
      </c>
      <c r="C1" s="10" t="s">
        <v>10</v>
      </c>
      <c r="E1" s="10" t="s">
        <v>9</v>
      </c>
      <c r="F1" s="10" t="s">
        <v>8</v>
      </c>
      <c r="G1" s="11" t="s">
        <v>7</v>
      </c>
      <c r="H1" s="11"/>
    </row>
    <row r="2" spans="1:8">
      <c r="A2" s="12">
        <v>0</v>
      </c>
      <c r="B2" s="13">
        <f>1*EXP((-71128/8.3144621)*((1/(A2+273.15))-(1/293.15)))</f>
        <v>0.11804271069306098</v>
      </c>
      <c r="C2" s="12">
        <f t="shared" ref="C2:C32" si="0">B2/$B$2</f>
        <v>1</v>
      </c>
      <c r="E2" s="12">
        <v>0</v>
      </c>
      <c r="F2" s="12">
        <v>10</v>
      </c>
      <c r="G2" s="13">
        <f t="shared" ref="G2:G10" si="1">EXP((71128/8.3144621)*(1/(273.15+E2)-1/(273.15+F2)))</f>
        <v>3.0225033805163575</v>
      </c>
    </row>
    <row r="3" spans="1:8">
      <c r="A3" s="12">
        <v>1</v>
      </c>
      <c r="B3" s="13">
        <f t="shared" ref="B3:B32" si="2">1*EXP((-71128/8.3144621)*((1/(A3+273.15))-(1/293.15)))</f>
        <v>0.13232833170777558</v>
      </c>
      <c r="C3" s="12">
        <f t="shared" si="0"/>
        <v>1.1210207807906123</v>
      </c>
      <c r="E3" s="12">
        <v>10</v>
      </c>
      <c r="F3" s="12">
        <v>20</v>
      </c>
      <c r="G3" s="13">
        <f t="shared" si="1"/>
        <v>2.8028124038457953</v>
      </c>
    </row>
    <row r="4" spans="1:8">
      <c r="A4" s="12">
        <v>2</v>
      </c>
      <c r="B4" s="13">
        <f t="shared" si="2"/>
        <v>0.14821967979375747</v>
      </c>
      <c r="C4" s="12">
        <f t="shared" si="0"/>
        <v>1.2556444944674623</v>
      </c>
      <c r="E4" s="12">
        <v>20</v>
      </c>
      <c r="F4" s="12">
        <v>30</v>
      </c>
      <c r="G4" s="13">
        <f t="shared" si="1"/>
        <v>2.6185718143648717</v>
      </c>
    </row>
    <row r="5" spans="1:8">
      <c r="A5" s="12">
        <v>3</v>
      </c>
      <c r="B5" s="13">
        <f t="shared" si="2"/>
        <v>0.16588311877153575</v>
      </c>
      <c r="C5" s="12">
        <f t="shared" si="0"/>
        <v>1.4052804937940739</v>
      </c>
      <c r="E5" s="12">
        <v>30</v>
      </c>
      <c r="F5" s="12">
        <v>40</v>
      </c>
      <c r="G5" s="13">
        <f t="shared" si="1"/>
        <v>2.46243003005543</v>
      </c>
    </row>
    <row r="6" spans="1:8">
      <c r="A6" s="12">
        <v>4</v>
      </c>
      <c r="B6" s="13">
        <f t="shared" si="2"/>
        <v>0.18550074674486128</v>
      </c>
      <c r="C6" s="12">
        <f t="shared" si="0"/>
        <v>1.5714714246710852</v>
      </c>
      <c r="E6" s="12">
        <v>40</v>
      </c>
      <c r="F6" s="12">
        <v>50</v>
      </c>
      <c r="G6" s="13">
        <f t="shared" si="1"/>
        <v>2.3288530666175493</v>
      </c>
    </row>
    <row r="7" spans="1:8">
      <c r="A7" s="12">
        <v>5</v>
      </c>
      <c r="B7" s="13">
        <f t="shared" si="2"/>
        <v>0.20727173715154512</v>
      </c>
      <c r="C7" s="12">
        <f t="shared" si="0"/>
        <v>1.7559045868617906</v>
      </c>
      <c r="E7" s="12">
        <v>50</v>
      </c>
      <c r="F7" s="12">
        <v>60</v>
      </c>
      <c r="G7" s="13">
        <f t="shared" si="1"/>
        <v>2.213611696765609</v>
      </c>
    </row>
    <row r="8" spans="1:8">
      <c r="A8" s="12">
        <v>6</v>
      </c>
      <c r="B8" s="13">
        <f t="shared" si="2"/>
        <v>0.23141378098257939</v>
      </c>
      <c r="C8" s="12">
        <f t="shared" si="0"/>
        <v>1.9604241517657965</v>
      </c>
    </row>
    <row r="9" spans="1:8">
      <c r="A9" s="12">
        <v>7</v>
      </c>
      <c r="B9" s="13">
        <f t="shared" si="2"/>
        <v>0.25816463674459678</v>
      </c>
      <c r="C9" s="12">
        <f t="shared" si="0"/>
        <v>2.1870442929414424</v>
      </c>
      <c r="E9" s="12">
        <v>4</v>
      </c>
      <c r="F9" s="12">
        <v>25</v>
      </c>
      <c r="G9" s="13">
        <f t="shared" si="1"/>
        <v>8.7941135742653955</v>
      </c>
    </row>
    <row r="10" spans="1:8">
      <c r="A10" s="12">
        <v>8</v>
      </c>
      <c r="B10" s="13">
        <f t="shared" si="2"/>
        <v>0.28778379509249824</v>
      </c>
      <c r="C10" s="12">
        <f t="shared" si="0"/>
        <v>2.4379632880576954</v>
      </c>
      <c r="E10" s="12">
        <v>25</v>
      </c>
      <c r="F10" s="12">
        <v>37</v>
      </c>
      <c r="G10" s="13">
        <f t="shared" si="1"/>
        <v>3.034809104934419</v>
      </c>
    </row>
    <row r="11" spans="1:8">
      <c r="A11" s="12">
        <v>9</v>
      </c>
      <c r="B11" s="13">
        <f t="shared" si="2"/>
        <v>0.32055426542486809</v>
      </c>
      <c r="C11" s="12">
        <f t="shared" si="0"/>
        <v>2.7155786540550153</v>
      </c>
    </row>
    <row r="12" spans="1:8">
      <c r="A12" s="12">
        <v>10</v>
      </c>
      <c r="B12" s="13">
        <f t="shared" si="2"/>
        <v>0.35678449211509122</v>
      </c>
      <c r="C12" s="12">
        <f t="shared" si="0"/>
        <v>3.0225033805163579</v>
      </c>
    </row>
    <row r="13" spans="1:8">
      <c r="A13" s="12">
        <v>11</v>
      </c>
      <c r="B13" s="13">
        <f t="shared" si="2"/>
        <v>0.39681040844605292</v>
      </c>
      <c r="C13" s="12">
        <f t="shared" si="0"/>
        <v>3.3615833295954549</v>
      </c>
    </row>
    <row r="14" spans="1:8">
      <c r="A14" s="12">
        <v>12</v>
      </c>
      <c r="B14" s="13">
        <f t="shared" si="2"/>
        <v>0.44099763672626546</v>
      </c>
      <c r="C14" s="12">
        <f t="shared" si="0"/>
        <v>3.7359158743225054</v>
      </c>
    </row>
    <row r="15" spans="1:8">
      <c r="A15" s="12">
        <v>13</v>
      </c>
      <c r="B15" s="13">
        <f t="shared" si="2"/>
        <v>0.48974384349066558</v>
      </c>
      <c r="C15" s="12">
        <f t="shared" si="0"/>
        <v>4.1488698507112023</v>
      </c>
    </row>
    <row r="16" spans="1:8">
      <c r="A16" s="12">
        <v>14</v>
      </c>
      <c r="B16" s="13">
        <f t="shared" si="2"/>
        <v>0.54348125913018319</v>
      </c>
      <c r="C16" s="12">
        <f t="shared" si="0"/>
        <v>4.6041069028257349</v>
      </c>
    </row>
    <row r="17" spans="1:3">
      <c r="A17" s="12">
        <v>15</v>
      </c>
      <c r="B17" s="13">
        <f t="shared" si="2"/>
        <v>0.60267937175109487</v>
      </c>
      <c r="C17" s="12">
        <f t="shared" si="0"/>
        <v>5.1056043038371426</v>
      </c>
    </row>
    <row r="18" spans="1:3">
      <c r="A18" s="12">
        <v>16</v>
      </c>
      <c r="B18" s="13">
        <f t="shared" si="2"/>
        <v>0.66784780553814438</v>
      </c>
      <c r="C18" s="12">
        <f t="shared" si="0"/>
        <v>5.6576793401051839</v>
      </c>
    </row>
    <row r="19" spans="1:3">
      <c r="A19" s="12">
        <v>17</v>
      </c>
      <c r="B19" s="13">
        <f t="shared" si="2"/>
        <v>0.73953939438486249</v>
      </c>
      <c r="C19" s="12">
        <f t="shared" si="0"/>
        <v>6.2650153494682126</v>
      </c>
    </row>
    <row r="20" spans="1:3">
      <c r="A20" s="12">
        <v>18</v>
      </c>
      <c r="B20" s="13">
        <f t="shared" si="2"/>
        <v>0.81835346206072057</v>
      </c>
      <c r="C20" s="12">
        <f t="shared" si="0"/>
        <v>6.9326895092119116</v>
      </c>
    </row>
    <row r="21" spans="1:3">
      <c r="A21" s="12">
        <v>19</v>
      </c>
      <c r="B21" s="13">
        <f t="shared" si="2"/>
        <v>0.90493932070780436</v>
      </c>
      <c r="C21" s="12">
        <f t="shared" si="0"/>
        <v>7.6662024736187311</v>
      </c>
    </row>
    <row r="22" spans="1:3">
      <c r="A22" s="12">
        <v>20</v>
      </c>
      <c r="B22" s="13">
        <f t="shared" si="2"/>
        <v>1</v>
      </c>
      <c r="C22" s="12">
        <f t="shared" si="0"/>
        <v>8.4715099655770949</v>
      </c>
    </row>
    <row r="23" spans="1:3">
      <c r="A23" s="12">
        <v>21</v>
      </c>
      <c r="B23" s="13">
        <f t="shared" si="2"/>
        <v>1.1042962198554269</v>
      </c>
      <c r="C23" s="12">
        <f t="shared" si="0"/>
        <v>9.3550564314543632</v>
      </c>
    </row>
    <row r="24" spans="1:3">
      <c r="A24" s="12">
        <v>22</v>
      </c>
      <c r="B24" s="13">
        <f t="shared" si="2"/>
        <v>1.2186506201681213</v>
      </c>
      <c r="C24" s="12">
        <f t="shared" si="0"/>
        <v>10.323810873310947</v>
      </c>
    </row>
    <row r="25" spans="1:3">
      <c r="A25" s="12">
        <v>23</v>
      </c>
      <c r="B25" s="13">
        <f t="shared" si="2"/>
        <v>1.3439522616182358</v>
      </c>
      <c r="C25" s="12">
        <f t="shared" si="0"/>
        <v>11.385304977558759</v>
      </c>
    </row>
    <row r="26" spans="1:3">
      <c r="A26" s="12">
        <v>24</v>
      </c>
      <c r="B26" s="13">
        <f t="shared" si="2"/>
        <v>1.4811614122311463</v>
      </c>
      <c r="C26" s="12">
        <f t="shared" si="0"/>
        <v>12.5476736643444</v>
      </c>
    </row>
    <row r="27" spans="1:3">
      <c r="A27" s="12">
        <v>25</v>
      </c>
      <c r="B27" s="13">
        <f t="shared" si="2"/>
        <v>1.6313146349853522</v>
      </c>
      <c r="C27" s="12">
        <f t="shared" si="0"/>
        <v>13.819698187270173</v>
      </c>
    </row>
    <row r="28" spans="1:3">
      <c r="A28" s="12">
        <v>26</v>
      </c>
      <c r="B28" s="13">
        <f t="shared" si="2"/>
        <v>1.7955301924167566</v>
      </c>
      <c r="C28" s="12">
        <f t="shared" si="0"/>
        <v>15.210851918553113</v>
      </c>
    </row>
    <row r="29" spans="1:3">
      <c r="A29" s="12">
        <v>27</v>
      </c>
      <c r="B29" s="13">
        <f t="shared" si="2"/>
        <v>1.9750137848332829</v>
      </c>
      <c r="C29" s="12">
        <f t="shared" si="0"/>
        <v>16.731348960367292</v>
      </c>
    </row>
    <row r="30" spans="1:3">
      <c r="A30" s="12">
        <v>28</v>
      </c>
      <c r="B30" s="13">
        <f t="shared" si="2"/>
        <v>2.1710646394388382</v>
      </c>
      <c r="C30" s="12">
        <f t="shared" si="0"/>
        <v>18.392195728918161</v>
      </c>
    </row>
    <row r="31" spans="1:3">
      <c r="A31" s="12">
        <v>29</v>
      </c>
      <c r="B31" s="13">
        <f t="shared" si="2"/>
        <v>2.3850819683691364</v>
      </c>
      <c r="C31" s="12">
        <f t="shared" si="0"/>
        <v>20.205245663757374</v>
      </c>
    </row>
    <row r="32" spans="1:3">
      <c r="A32" s="12">
        <v>30</v>
      </c>
      <c r="B32" s="13">
        <f t="shared" si="2"/>
        <v>2.6185718143648717</v>
      </c>
      <c r="C32" s="12">
        <f t="shared" si="0"/>
        <v>22.183257220971306</v>
      </c>
    </row>
    <row r="33" spans="1:3">
      <c r="A33" s="12">
        <v>31</v>
      </c>
      <c r="B33" s="13">
        <f t="shared" ref="B33:B82" si="3">1*EXP((-71128/8.3144621)*((1/(A33+273.15))-(1/293.15)))</f>
        <v>2.8731543035491884</v>
      </c>
      <c r="C33" s="12">
        <f t="shared" ref="C33:C82" si="4">B33/$B$2</f>
        <v>24.339955315157667</v>
      </c>
    </row>
    <row r="34" spans="1:3">
      <c r="A34" s="12">
        <v>32</v>
      </c>
      <c r="B34" s="13">
        <f t="shared" si="3"/>
        <v>3.1505713255369243</v>
      </c>
      <c r="C34" s="12">
        <f t="shared" si="4"/>
        <v>26.690096381547491</v>
      </c>
    </row>
    <row r="35" spans="1:3">
      <c r="A35" s="12">
        <v>33</v>
      </c>
      <c r="B35" s="13">
        <f t="shared" si="3"/>
        <v>3.4526946618832781</v>
      </c>
      <c r="C35" s="12">
        <f t="shared" si="4"/>
        <v>29.249537236239028</v>
      </c>
    </row>
    <row r="36" spans="1:3">
      <c r="A36" s="12">
        <v>34</v>
      </c>
      <c r="B36" s="13">
        <f t="shared" si="3"/>
        <v>3.781534584678151</v>
      </c>
      <c r="C36" s="12">
        <f t="shared" si="4"/>
        <v>32.035307919275397</v>
      </c>
    </row>
    <row r="37" spans="1:3">
      <c r="A37" s="12">
        <v>35</v>
      </c>
      <c r="B37" s="13">
        <f t="shared" si="3"/>
        <v>4.1392489479104757</v>
      </c>
      <c r="C37" s="12">
        <f t="shared" si="4"/>
        <v>35.065688712228102</v>
      </c>
    </row>
    <row r="38" spans="1:3">
      <c r="A38" s="12">
        <v>36</v>
      </c>
      <c r="B38" s="13">
        <f t="shared" si="3"/>
        <v>4.5281527950645861</v>
      </c>
      <c r="C38" s="12">
        <f t="shared" si="4"/>
        <v>38.360291529045419</v>
      </c>
    </row>
    <row r="39" spans="1:3">
      <c r="A39" s="12">
        <v>37</v>
      </c>
      <c r="B39" s="13">
        <f t="shared" si="3"/>
        <v>4.9507285072663159</v>
      </c>
      <c r="C39" s="12">
        <f t="shared" si="4"/>
        <v>41.940145886173212</v>
      </c>
    </row>
    <row r="40" spans="1:3">
      <c r="A40" s="12">
        <v>38</v>
      </c>
      <c r="B40" s="13">
        <f t="shared" si="3"/>
        <v>5.4096365171728333</v>
      </c>
      <c r="C40" s="12">
        <f t="shared" si="4"/>
        <v>45.827789665379427</v>
      </c>
    </row>
    <row r="41" spans="1:3">
      <c r="A41" s="12">
        <v>39</v>
      </c>
      <c r="B41" s="13">
        <f t="shared" si="3"/>
        <v>5.9077266146942726</v>
      </c>
      <c r="C41" s="12">
        <f t="shared" si="4"/>
        <v>50.047364890287568</v>
      </c>
    </row>
    <row r="42" spans="1:3">
      <c r="A42" s="12">
        <v>40</v>
      </c>
      <c r="B42" s="13">
        <f t="shared" si="3"/>
        <v>6.4480498715487933</v>
      </c>
      <c r="C42" s="12">
        <f t="shared" si="4"/>
        <v>54.624718745363708</v>
      </c>
    </row>
    <row r="43" spans="1:3">
      <c r="A43" s="12">
        <v>41</v>
      </c>
      <c r="B43" s="13">
        <f t="shared" si="3"/>
        <v>7.0338712125856153</v>
      </c>
      <c r="C43" s="12">
        <f t="shared" si="4"/>
        <v>59.587510074004882</v>
      </c>
    </row>
    <row r="44" spans="1:3">
      <c r="A44" s="12">
        <v>42</v>
      </c>
      <c r="B44" s="13">
        <f t="shared" si="3"/>
        <v>7.6686826627611682</v>
      </c>
      <c r="C44" s="12">
        <f t="shared" si="4"/>
        <v>64.965321600429533</v>
      </c>
    </row>
    <row r="45" spans="1:3">
      <c r="A45" s="12">
        <v>43</v>
      </c>
      <c r="B45" s="13">
        <f t="shared" si="3"/>
        <v>8.3562172996238662</v>
      </c>
      <c r="C45" s="12">
        <f t="shared" si="4"/>
        <v>70.789778128291303</v>
      </c>
    </row>
    <row r="46" spans="1:3">
      <c r="A46" s="12">
        <v>44</v>
      </c>
      <c r="B46" s="13">
        <f t="shared" si="3"/>
        <v>9.1004639421507783</v>
      </c>
      <c r="C46" s="12">
        <f t="shared" si="4"/>
        <v>77.094670977305327</v>
      </c>
    </row>
    <row r="47" spans="1:3">
      <c r="A47" s="12">
        <v>45</v>
      </c>
      <c r="B47" s="13">
        <f t="shared" si="3"/>
        <v>9.9056826077868134</v>
      </c>
      <c r="C47" s="12">
        <f t="shared" si="4"/>
        <v>83.916088927709694</v>
      </c>
    </row>
    <row r="48" spans="1:3">
      <c r="A48" s="12">
        <v>46</v>
      </c>
      <c r="B48" s="13">
        <f t="shared" si="3"/>
        <v>10.776420770561078</v>
      </c>
      <c r="C48" s="12">
        <f t="shared" si="4"/>
        <v>91.292555951060166</v>
      </c>
    </row>
    <row r="49" spans="1:3">
      <c r="A49" s="12">
        <v>47</v>
      </c>
      <c r="B49" s="13">
        <f t="shared" si="3"/>
        <v>11.71753045419795</v>
      </c>
      <c r="C49" s="12">
        <f t="shared" si="4"/>
        <v>99.265176014691036</v>
      </c>
    </row>
    <row r="50" spans="1:3">
      <c r="A50" s="12">
        <v>48</v>
      </c>
      <c r="B50" s="13">
        <f t="shared" si="3"/>
        <v>12.734186195200847</v>
      </c>
      <c r="C50" s="12">
        <f t="shared" si="4"/>
        <v>107.87778525615825</v>
      </c>
    </row>
    <row r="51" spans="1:3">
      <c r="A51" s="12">
        <v>49</v>
      </c>
      <c r="B51" s="13">
        <f t="shared" si="3"/>
        <v>13.831903911963414</v>
      </c>
      <c r="C51" s="12">
        <f t="shared" si="4"/>
        <v>117.17711183310287</v>
      </c>
    </row>
    <row r="52" spans="1:3">
      <c r="A52" s="12">
        <v>50</v>
      </c>
      <c r="B52" s="13">
        <f t="shared" si="3"/>
        <v>15.016560717059301</v>
      </c>
      <c r="C52" s="12">
        <f t="shared" si="4"/>
        <v>127.21294376326139</v>
      </c>
    </row>
    <row r="53" spans="1:3">
      <c r="A53" s="12">
        <v>51</v>
      </c>
      <c r="B53" s="13">
        <f t="shared" si="3"/>
        <v>16.294415710970451</v>
      </c>
      <c r="C53" s="12">
        <f t="shared" si="4"/>
        <v>138.03830507874216</v>
      </c>
    </row>
    <row r="54" spans="1:3">
      <c r="A54" s="12">
        <v>52</v>
      </c>
      <c r="B54" s="13">
        <f t="shared" si="3"/>
        <v>17.672131796645012</v>
      </c>
      <c r="C54" s="12">
        <f t="shared" si="4"/>
        <v>149.70964062827008</v>
      </c>
    </row>
    <row r="55" spans="1:3">
      <c r="A55" s="12">
        <v>53</v>
      </c>
      <c r="B55" s="13">
        <f t="shared" si="3"/>
        <v>19.156798555416731</v>
      </c>
      <c r="C55" s="12">
        <f t="shared" si="4"/>
        <v>162.28700987076573</v>
      </c>
    </row>
    <row r="56" spans="1:3">
      <c r="A56" s="12">
        <v>54</v>
      </c>
      <c r="B56" s="13">
        <f t="shared" si="3"/>
        <v>20.755956225980054</v>
      </c>
      <c r="C56" s="12">
        <f t="shared" si="4"/>
        <v>175.83429001347199</v>
      </c>
    </row>
    <row r="57" spans="1:3">
      <c r="A57" s="12">
        <v>55</v>
      </c>
      <c r="B57" s="13">
        <f t="shared" si="3"/>
        <v>22.477620829288711</v>
      </c>
      <c r="C57" s="12">
        <f t="shared" si="4"/>
        <v>190.41938885778259</v>
      </c>
    </row>
    <row r="58" spans="1:3">
      <c r="A58" s="12">
        <v>56</v>
      </c>
      <c r="B58" s="13">
        <f t="shared" si="3"/>
        <v>24.330310483436389</v>
      </c>
      <c r="C58" s="12">
        <f t="shared" si="4"/>
        <v>206.11446772601624</v>
      </c>
    </row>
    <row r="59" spans="1:3">
      <c r="A59" s="12">
        <v>57</v>
      </c>
      <c r="B59" s="13">
        <f t="shared" si="3"/>
        <v>26.323072953781718</v>
      </c>
      <c r="C59" s="12">
        <f t="shared" si="4"/>
        <v>222.99617485257474</v>
      </c>
    </row>
    <row r="60" spans="1:3">
      <c r="A60" s="12">
        <v>58</v>
      </c>
      <c r="B60" s="13">
        <f t="shared" si="3"/>
        <v>28.465514484799577</v>
      </c>
      <c r="C60" s="12">
        <f t="shared" si="4"/>
        <v>241.14588963325878</v>
      </c>
    </row>
    <row r="61" spans="1:3">
      <c r="A61" s="12">
        <v>59</v>
      </c>
      <c r="B61" s="13">
        <f t="shared" si="3"/>
        <v>30.767829961371309</v>
      </c>
      <c r="C61" s="12">
        <f t="shared" si="4"/>
        <v>260.64997813693856</v>
      </c>
    </row>
    <row r="62" spans="1:3">
      <c r="A62" s="12">
        <v>60</v>
      </c>
      <c r="B62" s="13">
        <f t="shared" si="3"/>
        <v>33.240834448473429</v>
      </c>
      <c r="C62" s="12">
        <f t="shared" si="4"/>
        <v>281.60006029434106</v>
      </c>
    </row>
    <row r="63" spans="1:3">
      <c r="A63" s="12">
        <v>61</v>
      </c>
      <c r="B63" s="13">
        <f t="shared" si="3"/>
        <v>35.895996159480603</v>
      </c>
      <c r="C63" s="12">
        <f t="shared" si="4"/>
        <v>304.09328918935705</v>
      </c>
    </row>
    <row r="64" spans="1:3">
      <c r="A64" s="12">
        <v>62</v>
      </c>
      <c r="B64" s="13">
        <f t="shared" si="3"/>
        <v>38.745470904568499</v>
      </c>
      <c r="C64" s="12">
        <f t="shared" si="4"/>
        <v>328.23264288902942</v>
      </c>
    </row>
    <row r="65" spans="1:3">
      <c r="A65" s="12">
        <v>63</v>
      </c>
      <c r="B65" s="13">
        <f t="shared" si="3"/>
        <v>41.802138071984338</v>
      </c>
      <c r="C65" s="12">
        <f t="shared" si="4"/>
        <v>354.12722925924498</v>
      </c>
    </row>
    <row r="66" spans="1:3">
      <c r="A66" s="12">
        <v>64</v>
      </c>
      <c r="B66" s="13">
        <f t="shared" si="3"/>
        <v>45.079638196245355</v>
      </c>
      <c r="C66" s="12">
        <f t="shared" si="4"/>
        <v>381.8926042241024</v>
      </c>
    </row>
    <row r="67" spans="1:3">
      <c r="A67" s="12">
        <v>65</v>
      </c>
      <c r="B67" s="13">
        <f t="shared" si="3"/>
        <v>48.592412168623774</v>
      </c>
      <c r="C67" s="12">
        <f t="shared" si="4"/>
        <v>411.651103937926</v>
      </c>
    </row>
    <row r="68" spans="1:3">
      <c r="A68" s="12">
        <v>66</v>
      </c>
      <c r="B68" s="13">
        <f t="shared" si="3"/>
        <v>52.355742146595944</v>
      </c>
      <c r="C68" s="12">
        <f t="shared" si="4"/>
        <v>443.53219135007225</v>
      </c>
    </row>
    <row r="69" spans="1:3">
      <c r="A69" s="12">
        <v>67</v>
      </c>
      <c r="B69" s="13">
        <f t="shared" si="3"/>
        <v>56.38579422024754</v>
      </c>
      <c r="C69" s="12">
        <f t="shared" si="4"/>
        <v>477.67281765380642</v>
      </c>
    </row>
    <row r="70" spans="1:3">
      <c r="A70" s="12">
        <v>68</v>
      </c>
      <c r="B70" s="13">
        <f t="shared" si="3"/>
        <v>60.699662894959964</v>
      </c>
      <c r="C70" s="12">
        <f t="shared" si="4"/>
        <v>514.21779912182353</v>
      </c>
    </row>
    <row r="71" spans="1:3">
      <c r="A71" s="12">
        <v>69</v>
      </c>
      <c r="B71" s="13">
        <f t="shared" si="3"/>
        <v>65.31541745103948</v>
      </c>
      <c r="C71" s="12">
        <f t="shared" si="4"/>
        <v>553.32020984230905</v>
      </c>
    </row>
    <row r="72" spans="1:3">
      <c r="A72" s="12">
        <v>70</v>
      </c>
      <c r="B72" s="13">
        <f t="shared" si="3"/>
        <v>70.25215024229513</v>
      </c>
      <c r="C72" s="12">
        <f t="shared" si="4"/>
        <v>595.14179088082255</v>
      </c>
    </row>
    <row r="73" spans="1:3">
      <c r="A73" s="12">
        <v>71</v>
      </c>
      <c r="B73" s="13">
        <f t="shared" si="3"/>
        <v>75.530026996921137</v>
      </c>
      <c r="C73" s="12">
        <f t="shared" si="4"/>
        <v>639.85337640472449</v>
      </c>
    </row>
    <row r="74" spans="1:3">
      <c r="A74" s="12">
        <v>72</v>
      </c>
      <c r="B74" s="13">
        <f t="shared" si="3"/>
        <v>81.170339185395449</v>
      </c>
      <c r="C74" s="12">
        <f t="shared" si="4"/>
        <v>687.63533731835048</v>
      </c>
    </row>
    <row r="75" spans="1:3">
      <c r="A75" s="12">
        <v>73</v>
      </c>
      <c r="B75" s="13">
        <f t="shared" si="3"/>
        <v>87.195558521470829</v>
      </c>
      <c r="C75" s="12">
        <f t="shared" si="4"/>
        <v>738.67804296870088</v>
      </c>
    </row>
    <row r="76" spans="1:3">
      <c r="A76" s="12">
        <v>74</v>
      </c>
      <c r="B76" s="13">
        <f t="shared" si="3"/>
        <v>93.629393663695268</v>
      </c>
      <c r="C76" s="12">
        <f t="shared" si="4"/>
        <v>793.18234149293539</v>
      </c>
    </row>
    <row r="77" spans="1:3">
      <c r="A77" s="12">
        <v>75</v>
      </c>
      <c r="B77" s="13">
        <f t="shared" si="3"/>
        <v>100.49684918626845</v>
      </c>
      <c r="C77" s="12">
        <f t="shared" si="4"/>
        <v>851.36005939057156</v>
      </c>
    </row>
    <row r="78" spans="1:3">
      <c r="A78" s="12">
        <v>76</v>
      </c>
      <c r="B78" s="13">
        <f t="shared" si="3"/>
        <v>107.82428688941728</v>
      </c>
      <c r="C78" s="12">
        <f t="shared" si="4"/>
        <v>913.43452091494225</v>
      </c>
    </row>
    <row r="79" spans="1:3">
      <c r="A79" s="12">
        <v>77</v>
      </c>
      <c r="B79" s="13">
        <f t="shared" si="3"/>
        <v>115.63948952083749</v>
      </c>
      <c r="C79" s="12">
        <f t="shared" si="4"/>
        <v>979.64108789002285</v>
      </c>
    </row>
    <row r="80" spans="1:3">
      <c r="A80" s="12">
        <v>78</v>
      </c>
      <c r="B80" s="13">
        <f t="shared" si="3"/>
        <v>123.97172698113341</v>
      </c>
      <c r="C80" s="12">
        <f t="shared" si="4"/>
        <v>1050.2277205704745</v>
      </c>
    </row>
    <row r="81" spans="1:3">
      <c r="A81" s="12">
        <v>79</v>
      </c>
      <c r="B81" s="13">
        <f t="shared" si="3"/>
        <v>132.85182508755074</v>
      </c>
      <c r="C81" s="12">
        <f t="shared" si="4"/>
        <v>1125.4555601742911</v>
      </c>
    </row>
    <row r="82" spans="1:3">
      <c r="A82" s="12">
        <v>80</v>
      </c>
      <c r="B82" s="13">
        <f t="shared" si="3"/>
        <v>142.31223697168386</v>
      </c>
      <c r="C82" s="12">
        <f t="shared" si="4"/>
        <v>1205.599533729189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Calc</vt:lpstr>
      <vt:lpstr>DeutEx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Petr Man</cp:lastModifiedBy>
  <dcterms:created xsi:type="dcterms:W3CDTF">2017-02-08T06:34:45Z</dcterms:created>
  <dcterms:modified xsi:type="dcterms:W3CDTF">2023-03-01T15:09:06Z</dcterms:modified>
</cp:coreProperties>
</file>